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F212018\Desktop\"/>
    </mc:Choice>
  </mc:AlternateContent>
  <bookViews>
    <workbookView xWindow="0" yWindow="0" windowWidth="8595" windowHeight="6855"/>
  </bookViews>
  <sheets>
    <sheet name="Calcul Prime de Productivité" sheetId="1" r:id="rId1"/>
  </sheets>
  <definedNames>
    <definedName name="_xlnm.Print_Area" localSheetId="0">'Calcul Prime de Productivité'!$B$5:$K$29</definedName>
  </definedNames>
  <calcPr calcId="162913"/>
</workbook>
</file>

<file path=xl/calcChain.xml><?xml version="1.0" encoding="utf-8"?>
<calcChain xmlns="http://schemas.openxmlformats.org/spreadsheetml/2006/main">
  <c r="J5" i="1" l="1"/>
  <c r="D19" i="1"/>
  <c r="E21" i="1" s="1"/>
  <c r="E22" i="1" s="1"/>
  <c r="E23" i="1" s="1"/>
  <c r="J12" i="1" l="1"/>
  <c r="K12" i="1" s="1"/>
  <c r="L12" i="1" s="1"/>
  <c r="J13" i="1"/>
  <c r="K13" i="1" s="1"/>
  <c r="L13" i="1" s="1"/>
  <c r="J14" i="1"/>
  <c r="K14" i="1" s="1"/>
  <c r="L14" i="1" s="1"/>
  <c r="J15" i="1"/>
  <c r="K15" i="1" s="1"/>
  <c r="L15" i="1" s="1"/>
  <c r="J16" i="1"/>
  <c r="K16" i="1" s="1"/>
  <c r="L16" i="1" s="1"/>
  <c r="J17" i="1"/>
  <c r="K17" i="1" s="1"/>
  <c r="L17" i="1" s="1"/>
  <c r="J18" i="1"/>
  <c r="K18" i="1" s="1"/>
  <c r="L18" i="1" s="1"/>
  <c r="J11" i="1"/>
  <c r="K11" i="1" s="1"/>
  <c r="L11" i="1" s="1"/>
  <c r="K25" i="1" l="1"/>
  <c r="E25" i="1"/>
</calcChain>
</file>

<file path=xl/sharedStrings.xml><?xml version="1.0" encoding="utf-8"?>
<sst xmlns="http://schemas.openxmlformats.org/spreadsheetml/2006/main" count="34" uniqueCount="34">
  <si>
    <t>Primes de productivité CEA</t>
  </si>
  <si>
    <t>Date</t>
  </si>
  <si>
    <t>2 semestres/5</t>
  </si>
  <si>
    <t>soit</t>
  </si>
  <si>
    <t>fois/an</t>
  </si>
  <si>
    <t>N°</t>
  </si>
  <si>
    <t>Salaire de référence (€)</t>
  </si>
  <si>
    <t>Fréquence :</t>
  </si>
  <si>
    <t>Règles  :</t>
  </si>
  <si>
    <t>Montant :</t>
  </si>
  <si>
    <t>Prime individuelle (€)</t>
  </si>
  <si>
    <t>PSC (€)</t>
  </si>
  <si>
    <t>A</t>
  </si>
  <si>
    <t>B</t>
  </si>
  <si>
    <t>C</t>
  </si>
  <si>
    <t>A+B+C</t>
  </si>
  <si>
    <t>Assiette individuelle (€)</t>
  </si>
  <si>
    <t>Prime (% de l'assiette)</t>
  </si>
  <si>
    <t>écart/théorie</t>
  </si>
  <si>
    <t>%* éléments section II -1  du Code de gestion</t>
  </si>
  <si>
    <t>Date d'entrée au CEA :mars  2006</t>
  </si>
  <si>
    <r>
      <rPr>
        <u/>
        <sz val="11"/>
        <color theme="1"/>
        <rFont val="Calibri"/>
        <family val="2"/>
        <scheme val="minor"/>
      </rPr>
      <t xml:space="preserve">Nota </t>
    </r>
    <r>
      <rPr>
        <sz val="11"/>
        <color theme="1"/>
        <rFont val="Calibri"/>
        <family val="2"/>
        <scheme val="minor"/>
      </rPr>
      <t>: une prime exceptionnelle ne pas être prise en compte.</t>
    </r>
  </si>
  <si>
    <t>(2%/mois)</t>
  </si>
  <si>
    <t>Montant (€) Prime Prod</t>
  </si>
  <si>
    <t>Coefficient en pts</t>
  </si>
  <si>
    <t>Durée (ans)</t>
  </si>
  <si>
    <t>Fréquence</t>
  </si>
  <si>
    <t>nbre années</t>
  </si>
  <si>
    <t>INSUFFISANT en montant</t>
  </si>
  <si>
    <t>ecart entre fréquence théorique et fréquence réelle des primes de prod</t>
  </si>
  <si>
    <t>fréquence respectée !</t>
  </si>
  <si>
    <t xml:space="preserve">Conseils CFE-CGC : 2 paramètres à surveiller : Fréquence des primes de productivité ET % alloué </t>
  </si>
  <si>
    <t>Moyenne primes Prod</t>
  </si>
  <si>
    <t>(24%= montant de votre apport théorique , en dessous vous êtes jugé moyennement performant, au dessus vous êtes reconnu plus performant que la moyenne)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</si>
</sst>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202124"/>
      <name val="Arial"/>
      <family val="2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26"/>
      <color rgb="FF7030A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2" fontId="0" fillId="4" borderId="0" xfId="0" applyNumberFormat="1" applyFill="1" applyAlignment="1">
      <alignment horizontal="center" wrapText="1"/>
    </xf>
    <xf numFmtId="0" fontId="0" fillId="4" borderId="0" xfId="0" applyFill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2" fontId="0" fillId="2" borderId="0" xfId="0" applyNumberForma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17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 wrapText="1"/>
    </xf>
    <xf numFmtId="17" fontId="0" fillId="2" borderId="0" xfId="0" applyNumberFormat="1" applyFill="1" applyAlignment="1">
      <alignment horizontal="center" wrapText="1"/>
    </xf>
    <xf numFmtId="2" fontId="6" fillId="0" borderId="0" xfId="0" applyNumberFormat="1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8" fillId="0" borderId="4" xfId="0" applyFont="1" applyBorder="1"/>
    <xf numFmtId="0" fontId="7" fillId="0" borderId="0" xfId="0" applyFont="1" applyBorder="1"/>
    <xf numFmtId="0" fontId="7" fillId="0" borderId="5" xfId="0" applyFont="1" applyBorder="1"/>
    <xf numFmtId="0" fontId="7" fillId="0" borderId="7" xfId="0" applyFont="1" applyBorder="1"/>
    <xf numFmtId="0" fontId="7" fillId="0" borderId="8" xfId="0" applyFont="1" applyBorder="1"/>
    <xf numFmtId="2" fontId="7" fillId="0" borderId="2" xfId="0" quotePrefix="1" applyNumberFormat="1" applyFont="1" applyBorder="1" applyAlignment="1">
      <alignment horizontal="center"/>
    </xf>
    <xf numFmtId="2" fontId="7" fillId="3" borderId="0" xfId="0" quotePrefix="1" applyNumberFormat="1" applyFont="1" applyFill="1" applyBorder="1" applyAlignment="1">
      <alignment horizontal="center"/>
    </xf>
    <xf numFmtId="2" fontId="8" fillId="2" borderId="7" xfId="0" applyNumberFormat="1" applyFont="1" applyFill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 applyAlignment="1">
      <alignment horizontal="center" wrapText="1"/>
    </xf>
    <xf numFmtId="17" fontId="7" fillId="2" borderId="10" xfId="0" applyNumberFormat="1" applyFont="1" applyFill="1" applyBorder="1" applyAlignment="1">
      <alignment horizontal="center" wrapText="1"/>
    </xf>
    <xf numFmtId="1" fontId="8" fillId="2" borderId="10" xfId="0" applyNumberFormat="1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164" fontId="8" fillId="3" borderId="10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7" fillId="0" borderId="6" xfId="0" applyFont="1" applyBorder="1" applyAlignment="1">
      <alignment horizontal="right" wrapText="1"/>
    </xf>
    <xf numFmtId="0" fontId="5" fillId="5" borderId="10" xfId="0" applyFont="1" applyFill="1" applyBorder="1" applyAlignment="1">
      <alignment horizontal="center" wrapText="1"/>
    </xf>
    <xf numFmtId="0" fontId="5" fillId="5" borderId="10" xfId="0" applyFont="1" applyFill="1" applyBorder="1"/>
    <xf numFmtId="0" fontId="5" fillId="5" borderId="11" xfId="0" applyFont="1" applyFill="1" applyBorder="1" applyAlignment="1">
      <alignment horizontal="center"/>
    </xf>
    <xf numFmtId="0" fontId="10" fillId="5" borderId="9" xfId="0" applyFont="1" applyFill="1" applyBorder="1"/>
    <xf numFmtId="0" fontId="11" fillId="5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32</xdr:row>
      <xdr:rowOff>0</xdr:rowOff>
    </xdr:from>
    <xdr:to>
      <xdr:col>7</xdr:col>
      <xdr:colOff>952500</xdr:colOff>
      <xdr:row>72</xdr:row>
      <xdr:rowOff>95250</xdr:rowOff>
    </xdr:to>
    <xdr:pic>
      <xdr:nvPicPr>
        <xdr:cNvPr id="2" name="Image 2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534025"/>
          <a:ext cx="5753100" cy="771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24</xdr:row>
      <xdr:rowOff>29294</xdr:rowOff>
    </xdr:from>
    <xdr:to>
      <xdr:col>2</xdr:col>
      <xdr:colOff>375921</xdr:colOff>
      <xdr:row>24</xdr:row>
      <xdr:rowOff>651784</xdr:rowOff>
    </xdr:to>
    <xdr:pic>
      <xdr:nvPicPr>
        <xdr:cNvPr id="4" name="Image 3" descr="Image vectorielle gratuite: Arrow - Image gratuite sur ...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857250" y="7499615"/>
          <a:ext cx="1042671" cy="62249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19</xdr:row>
      <xdr:rowOff>76200</xdr:rowOff>
    </xdr:from>
    <xdr:to>
      <xdr:col>2</xdr:col>
      <xdr:colOff>394971</xdr:colOff>
      <xdr:row>22</xdr:row>
      <xdr:rowOff>108140</xdr:rowOff>
    </xdr:to>
    <xdr:pic>
      <xdr:nvPicPr>
        <xdr:cNvPr id="5" name="Image 4" descr="Image vectorielle gratuite: Arrow - Image gratuite sur ...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876300" y="4476750"/>
          <a:ext cx="1042671" cy="622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7"/>
  <sheetViews>
    <sheetView showGridLines="0" tabSelected="1" showRuler="0" showWhiteSpace="0" zoomScale="70" zoomScaleNormal="70" workbookViewId="0">
      <selection activeCell="M24" sqref="M24"/>
    </sheetView>
  </sheetViews>
  <sheetFormatPr baseColWidth="10" defaultRowHeight="15" x14ac:dyDescent="0.25"/>
  <cols>
    <col min="2" max="2" width="11.42578125" customWidth="1"/>
    <col min="3" max="3" width="11.42578125" style="5"/>
    <col min="4" max="4" width="13.140625" style="5" bestFit="1" customWidth="1"/>
    <col min="5" max="6" width="11.42578125" style="5"/>
    <col min="7" max="7" width="16.28515625" style="5" customWidth="1"/>
    <col min="8" max="8" width="15.28515625" style="5" customWidth="1"/>
    <col min="9" max="10" width="11.42578125" style="5"/>
    <col min="11" max="11" width="16.5703125" style="5" customWidth="1"/>
    <col min="12" max="12" width="29.5703125" style="5" bestFit="1" customWidth="1"/>
    <col min="13" max="13" width="66" bestFit="1" customWidth="1"/>
    <col min="14" max="14" width="11.42578125" style="3"/>
  </cols>
  <sheetData>
    <row r="1" spans="2:14" ht="15.75" thickBot="1" x14ac:dyDescent="0.3"/>
    <row r="2" spans="2:14" ht="37.5" customHeight="1" thickBot="1" x14ac:dyDescent="0.55000000000000004">
      <c r="B2" s="41" t="s">
        <v>31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  <c r="N2" s="39"/>
    </row>
    <row r="3" spans="2:14" ht="34.5" thickBot="1" x14ac:dyDescent="0.55000000000000004">
      <c r="B3" s="40" t="s">
        <v>33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5" spans="2:14" ht="15.75" x14ac:dyDescent="0.25">
      <c r="B5" s="1" t="s">
        <v>0</v>
      </c>
      <c r="D5" s="6"/>
      <c r="E5" s="6"/>
      <c r="F5" s="7" t="s">
        <v>8</v>
      </c>
      <c r="G5" s="5" t="s">
        <v>7</v>
      </c>
      <c r="H5" s="5" t="s">
        <v>2</v>
      </c>
      <c r="I5" s="5" t="s">
        <v>3</v>
      </c>
      <c r="J5" s="8">
        <f>2/5*2</f>
        <v>0.8</v>
      </c>
      <c r="K5" s="9" t="s">
        <v>4</v>
      </c>
    </row>
    <row r="6" spans="2:14" ht="75" x14ac:dyDescent="0.25">
      <c r="B6" t="s">
        <v>20</v>
      </c>
      <c r="G6" s="5" t="s">
        <v>9</v>
      </c>
      <c r="H6" s="10">
        <v>24</v>
      </c>
      <c r="I6" s="5" t="s">
        <v>19</v>
      </c>
      <c r="L6" s="5" t="s">
        <v>22</v>
      </c>
    </row>
    <row r="7" spans="2:14" x14ac:dyDescent="0.25">
      <c r="J7" s="11"/>
      <c r="K7" s="12"/>
    </row>
    <row r="8" spans="2:14" x14ac:dyDescent="0.25">
      <c r="J8" s="11"/>
      <c r="K8" s="12"/>
    </row>
    <row r="9" spans="2:14" x14ac:dyDescent="0.25">
      <c r="G9" s="5" t="s">
        <v>12</v>
      </c>
      <c r="H9" s="5" t="s">
        <v>13</v>
      </c>
      <c r="I9" s="5" t="s">
        <v>14</v>
      </c>
      <c r="J9" s="11" t="s">
        <v>15</v>
      </c>
      <c r="K9" s="12"/>
    </row>
    <row r="10" spans="2:14" ht="45" x14ac:dyDescent="0.25">
      <c r="C10" s="4" t="s">
        <v>5</v>
      </c>
      <c r="D10" s="4" t="s">
        <v>1</v>
      </c>
      <c r="E10" s="4" t="s">
        <v>23</v>
      </c>
      <c r="F10" s="4" t="s">
        <v>24</v>
      </c>
      <c r="G10" s="4" t="s">
        <v>6</v>
      </c>
      <c r="H10" s="4" t="s">
        <v>10</v>
      </c>
      <c r="I10" s="4" t="s">
        <v>11</v>
      </c>
      <c r="J10" s="4" t="s">
        <v>16</v>
      </c>
      <c r="K10" s="4" t="s">
        <v>17</v>
      </c>
      <c r="L10" s="2" t="s">
        <v>18</v>
      </c>
    </row>
    <row r="11" spans="2:14" x14ac:dyDescent="0.25">
      <c r="C11" s="5">
        <v>1</v>
      </c>
      <c r="D11" s="13">
        <v>39387</v>
      </c>
      <c r="E11" s="5">
        <v>1100</v>
      </c>
      <c r="F11" s="5">
        <v>745</v>
      </c>
      <c r="G11" s="5">
        <v>4000</v>
      </c>
      <c r="H11" s="5">
        <v>550</v>
      </c>
      <c r="I11" s="5">
        <v>393.17</v>
      </c>
      <c r="J11" s="5">
        <f>SUM(G11:I11)</f>
        <v>4943.17</v>
      </c>
      <c r="K11" s="14">
        <f>E11/J11*100</f>
        <v>22.252926765618014</v>
      </c>
      <c r="L11" s="14">
        <f>K11-$H$6</f>
        <v>-1.7470732343819861</v>
      </c>
    </row>
    <row r="12" spans="2:14" x14ac:dyDescent="0.25">
      <c r="C12" s="5">
        <v>2</v>
      </c>
      <c r="D12" s="13">
        <v>39934</v>
      </c>
      <c r="E12" s="5">
        <v>1100</v>
      </c>
      <c r="F12" s="5">
        <v>757</v>
      </c>
      <c r="G12" s="5">
        <v>4100</v>
      </c>
      <c r="H12" s="5">
        <v>600</v>
      </c>
      <c r="I12" s="5">
        <v>410.59</v>
      </c>
      <c r="J12" s="15">
        <f t="shared" ref="J12:J18" si="0">SUM(G12:I12)</f>
        <v>5110.59</v>
      </c>
      <c r="K12" s="14">
        <f t="shared" ref="K12:K18" si="1">E12/J12*100</f>
        <v>21.523933635842436</v>
      </c>
      <c r="L12" s="14">
        <f t="shared" ref="L12:L18" si="2">K12-$H$6</f>
        <v>-2.476066364157564</v>
      </c>
    </row>
    <row r="13" spans="2:14" x14ac:dyDescent="0.25">
      <c r="C13" s="5">
        <v>3</v>
      </c>
      <c r="D13" s="13">
        <v>40483</v>
      </c>
      <c r="E13" s="5">
        <v>1000</v>
      </c>
      <c r="F13" s="5">
        <v>781</v>
      </c>
      <c r="G13" s="5">
        <v>4200</v>
      </c>
      <c r="H13" s="5">
        <v>740</v>
      </c>
      <c r="I13" s="5">
        <v>432.05</v>
      </c>
      <c r="J13" s="5">
        <f t="shared" si="0"/>
        <v>5372.05</v>
      </c>
      <c r="K13" s="14">
        <f t="shared" si="1"/>
        <v>18.614867694827858</v>
      </c>
      <c r="L13" s="14">
        <f t="shared" si="2"/>
        <v>-5.3851323051721423</v>
      </c>
    </row>
    <row r="14" spans="2:14" x14ac:dyDescent="0.25">
      <c r="C14" s="5">
        <v>4</v>
      </c>
      <c r="D14" s="13">
        <v>40848</v>
      </c>
      <c r="E14" s="5">
        <v>1100</v>
      </c>
      <c r="F14" s="5">
        <v>781</v>
      </c>
      <c r="G14" s="5">
        <v>4300</v>
      </c>
      <c r="H14" s="5">
        <v>745</v>
      </c>
      <c r="I14" s="5">
        <v>432.05</v>
      </c>
      <c r="J14" s="5">
        <f t="shared" si="0"/>
        <v>5477.05</v>
      </c>
      <c r="K14" s="14">
        <f t="shared" si="1"/>
        <v>20.083804237682692</v>
      </c>
      <c r="L14" s="14">
        <f t="shared" si="2"/>
        <v>-3.916195762317308</v>
      </c>
    </row>
    <row r="15" spans="2:14" x14ac:dyDescent="0.25">
      <c r="C15" s="5">
        <v>5</v>
      </c>
      <c r="D15" s="13">
        <v>41395</v>
      </c>
      <c r="E15" s="5">
        <v>1000</v>
      </c>
      <c r="F15" s="5">
        <v>781</v>
      </c>
      <c r="G15" s="5">
        <v>4300</v>
      </c>
      <c r="H15" s="5">
        <v>745</v>
      </c>
      <c r="I15" s="5">
        <v>432.05</v>
      </c>
      <c r="J15" s="5">
        <f t="shared" si="0"/>
        <v>5477.05</v>
      </c>
      <c r="K15" s="14">
        <f t="shared" si="1"/>
        <v>18.258003852438812</v>
      </c>
      <c r="L15" s="14">
        <f t="shared" si="2"/>
        <v>-5.7419961475611885</v>
      </c>
    </row>
    <row r="16" spans="2:14" x14ac:dyDescent="0.25">
      <c r="C16" s="5">
        <v>6</v>
      </c>
      <c r="D16" s="13">
        <v>41944</v>
      </c>
      <c r="E16" s="5">
        <v>950</v>
      </c>
      <c r="F16" s="5">
        <v>853.69</v>
      </c>
      <c r="G16" s="5">
        <v>4400</v>
      </c>
      <c r="H16" s="5">
        <v>840</v>
      </c>
      <c r="I16" s="5">
        <v>451.41</v>
      </c>
      <c r="J16" s="5">
        <f t="shared" si="0"/>
        <v>5691.41</v>
      </c>
      <c r="K16" s="14">
        <f t="shared" si="1"/>
        <v>16.691821534558223</v>
      </c>
      <c r="L16" s="14">
        <f t="shared" si="2"/>
        <v>-7.3081784654417774</v>
      </c>
    </row>
    <row r="17" spans="2:12" x14ac:dyDescent="0.25">
      <c r="C17" s="5">
        <v>7</v>
      </c>
      <c r="D17" s="13">
        <v>42309</v>
      </c>
      <c r="E17" s="5">
        <v>800</v>
      </c>
      <c r="F17" s="5">
        <v>889.55</v>
      </c>
      <c r="G17" s="5">
        <v>4600</v>
      </c>
      <c r="H17" s="5">
        <v>920</v>
      </c>
      <c r="I17" s="5">
        <v>474.33</v>
      </c>
      <c r="J17" s="5">
        <f t="shared" si="0"/>
        <v>5994.33</v>
      </c>
      <c r="K17" s="14">
        <f t="shared" si="1"/>
        <v>13.345945251596092</v>
      </c>
      <c r="L17" s="14">
        <f t="shared" si="2"/>
        <v>-10.654054748403908</v>
      </c>
    </row>
    <row r="18" spans="2:12" x14ac:dyDescent="0.25">
      <c r="C18" s="5">
        <v>8</v>
      </c>
      <c r="D18" s="16">
        <v>42856</v>
      </c>
      <c r="E18" s="12">
        <v>1200</v>
      </c>
      <c r="F18" s="5">
        <v>889.55</v>
      </c>
      <c r="G18" s="5">
        <v>4600</v>
      </c>
      <c r="H18" s="5">
        <v>920</v>
      </c>
      <c r="I18" s="5">
        <v>474.33</v>
      </c>
      <c r="J18" s="5">
        <f t="shared" si="0"/>
        <v>5994.33</v>
      </c>
      <c r="K18" s="14">
        <f t="shared" si="1"/>
        <v>20.018917877394138</v>
      </c>
      <c r="L18" s="14">
        <f t="shared" si="2"/>
        <v>-3.9810821226058621</v>
      </c>
    </row>
    <row r="19" spans="2:12" ht="15.75" x14ac:dyDescent="0.25">
      <c r="B19" t="s">
        <v>27</v>
      </c>
      <c r="D19" s="17">
        <f>DATEDIF(D11,D18,"M")/12</f>
        <v>9.5</v>
      </c>
      <c r="E19" s="12"/>
      <c r="K19" s="14"/>
      <c r="L19" s="14"/>
    </row>
    <row r="20" spans="2:12" ht="16.5" thickBot="1" x14ac:dyDescent="0.3">
      <c r="D20" s="17"/>
      <c r="E20" s="12"/>
      <c r="K20" s="14"/>
      <c r="L20" s="14"/>
    </row>
    <row r="21" spans="2:12" x14ac:dyDescent="0.25">
      <c r="D21" s="18" t="s">
        <v>25</v>
      </c>
      <c r="E21" s="26">
        <f>D19</f>
        <v>9.5</v>
      </c>
      <c r="F21" s="19"/>
      <c r="G21" s="20"/>
      <c r="K21" s="14"/>
      <c r="L21" s="14"/>
    </row>
    <row r="22" spans="2:12" x14ac:dyDescent="0.25">
      <c r="D22" s="21" t="s">
        <v>26</v>
      </c>
      <c r="E22" s="27">
        <f>C18/E21</f>
        <v>0.84210526315789469</v>
      </c>
      <c r="F22" s="22"/>
      <c r="G22" s="23"/>
      <c r="K22" s="14"/>
      <c r="L22" s="14"/>
    </row>
    <row r="23" spans="2:12" ht="105.75" thickBot="1" x14ac:dyDescent="0.3">
      <c r="D23" s="36" t="s">
        <v>29</v>
      </c>
      <c r="E23" s="28">
        <f>E22-J5</f>
        <v>4.2105263157894646E-2</v>
      </c>
      <c r="F23" s="24" t="s">
        <v>30</v>
      </c>
      <c r="G23" s="25"/>
      <c r="K23" s="14"/>
      <c r="L23" s="14"/>
    </row>
    <row r="24" spans="2:12" ht="16.5" thickBot="1" x14ac:dyDescent="0.3">
      <c r="D24" s="17"/>
      <c r="E24" s="12"/>
      <c r="K24" s="14"/>
      <c r="L24" s="14"/>
    </row>
    <row r="25" spans="2:12" ht="68.25" thickBot="1" x14ac:dyDescent="0.55000000000000004">
      <c r="B25" s="29" t="s">
        <v>32</v>
      </c>
      <c r="C25" s="30"/>
      <c r="D25" s="31"/>
      <c r="E25" s="32">
        <f>AVERAGE(E11:E18)</f>
        <v>1031.25</v>
      </c>
      <c r="F25" s="32"/>
      <c r="G25" s="33"/>
      <c r="H25" s="30"/>
      <c r="I25" s="33"/>
      <c r="J25" s="30"/>
      <c r="K25" s="34">
        <f>AVERAGE(K11:K18)</f>
        <v>18.848777606244781</v>
      </c>
      <c r="L25" s="35" t="s">
        <v>28</v>
      </c>
    </row>
    <row r="26" spans="2:12" x14ac:dyDescent="0.25">
      <c r="D26" s="16"/>
      <c r="E26" s="12"/>
      <c r="F26" s="12"/>
    </row>
    <row r="27" spans="2:12" x14ac:dyDescent="0.25">
      <c r="B27" t="s">
        <v>21</v>
      </c>
    </row>
  </sheetData>
  <pageMargins left="0.25" right="0.25" top="0.75" bottom="0.75" header="0.3" footer="0.3"/>
  <pageSetup paperSize="9" scale="77" fitToHeight="0" orientation="portrait" r:id="rId1"/>
  <headerFooter>
    <oddHeader>&amp;C&amp;Z&amp;F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 travail" ma:contentTypeID="0x010100108A61D7BE634F76874FDC084DD0BD15003F06991BBD854A47BBDFF13B645C3752" ma:contentTypeVersion="4" ma:contentTypeDescription="" ma:contentTypeScope="" ma:versionID="226290d2dc39cd6dea8264e4f5ad9932">
  <xsd:schema xmlns:xsd="http://www.w3.org/2001/XMLSchema" xmlns:xs="http://www.w3.org/2001/XMLSchema" xmlns:p="http://schemas.microsoft.com/office/2006/metadata/properties" xmlns:ns2="664bd4ab-f919-4eec-b896-c1e991d2260e" targetNamespace="http://schemas.microsoft.com/office/2006/metadata/properties" ma:root="true" ma:fieldsID="9e72109b979ea29e914d113486f5390d" ns2:_="">
    <xsd:import namespace="664bd4ab-f919-4eec-b896-c1e991d2260e"/>
    <xsd:element name="properties">
      <xsd:complexType>
        <xsd:sequence>
          <xsd:element name="documentManagement">
            <xsd:complexType>
              <xsd:all>
                <xsd:element ref="ns2:Collab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4bd4ab-f919-4eec-b896-c1e991d2260e" elementFormDefault="qualified">
    <xsd:import namespace="http://schemas.microsoft.com/office/2006/documentManagement/types"/>
    <xsd:import namespace="http://schemas.microsoft.com/office/infopath/2007/PartnerControls"/>
    <xsd:element name="CollabComments" ma:index="8" nillable="true" ma:displayName="Observation(s)" ma:internalName="Collab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llabComments xmlns="664bd4ab-f919-4eec-b896-c1e991d2260e" xsi:nil="true"/>
  </documentManagement>
</p:properties>
</file>

<file path=customXml/itemProps1.xml><?xml version="1.0" encoding="utf-8"?>
<ds:datastoreItem xmlns:ds="http://schemas.openxmlformats.org/officeDocument/2006/customXml" ds:itemID="{7C6956A1-8F2E-4425-86CA-23EC6400C8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4bd4ab-f919-4eec-b896-c1e991d226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F76DE6-2AF7-4FAD-80D4-73EF42F22C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ECB523-F828-4435-ADC7-6F7E9AA45B8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64bd4ab-f919-4eec-b896-c1e991d2260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Calcul Prime de Productivité</vt:lpstr>
      <vt:lpstr>'Calcul Prime de Productivité'!Zone_d_impression</vt:lpstr>
    </vt:vector>
  </TitlesOfParts>
  <Company>CEA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outil de simulation prime de productivité;</dc:title>
  <dc:subject>simulation calcul prime de productivité 2022</dc:subject>
  <dc:creator>SICTAM CFE-CGC</dc:creator>
  <cp:keywords>prime de productivité</cp:keywords>
  <cp:lastModifiedBy>FOURNIER Gilles</cp:lastModifiedBy>
  <cp:lastPrinted>2018-04-19T15:19:58Z</cp:lastPrinted>
  <dcterms:created xsi:type="dcterms:W3CDTF">2017-09-29T06:46:28Z</dcterms:created>
  <dcterms:modified xsi:type="dcterms:W3CDTF">2022-03-11T13:47:24Z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0x010100108A61D7BE634F76874FDC084DD0BD15003F06991BBD854A47BBDFF13B645C3752</vt:lpwstr>
  </property>
  <property fmtid="{D5CDD505-2E9C-101B-9397-08002B2CF9AE}" pid="3" name="I2ICODE">
    <vt:lpwstr>COLLAB</vt:lpwstr>
  </property>
  <property fmtid="{D5CDD505-2E9C-101B-9397-08002B2CF9AE}" pid="4" name="WebApplicationID">
    <vt:lpwstr>bb36ce6d-0f69-46d8-b0d4-d9bf5a87d995</vt:lpwstr>
  </property>
  <property fmtid="{D5CDD505-2E9C-101B-9397-08002B2CF9AE}" pid="5" name="I2ISITECODE">
    <vt:lpwstr/>
  </property>
  <property fmtid="{D5CDD505-2E9C-101B-9397-08002B2CF9AE}" pid="6" name="CollabXmlContent">
    <vt:lpwstr>&lt;CollabItems&gt;_x000d_
  &lt;CollabItem&gt;_x000d_
    &lt;FileLeafRef&gt;outil de calcul prime de productivité.xlsx&lt;/FileLeafRef&gt;_x000d_
    &lt;Title&gt;outil de simulation prime de productivité;&lt;/Title&gt;_x000d_
    &lt;CollabComments /&gt;_x000d_
    &lt;ContentType&gt;Document travail&lt;/ContentType&gt;_x000d_
    &lt;Created&gt;11/03/2022&lt;/Created&gt;_x000d_
    &lt;Author&gt;FOURNIER Gilles&lt;/Author&gt;_x000d_
    &lt;Modified&gt;11/03/2022&lt;/Modified&gt;_x000d_
    &lt;Editor&gt;FOURNIER Gilles&lt;/Editor&gt;_x000d_
    &lt;DocIcon&gt;xlsx&lt;/DocIcon&gt;_x000d_
    &lt;EncodedAbsUrl&gt;https://collab-cfe-cgc.intra.cea.fr/national/National/Communication/Mail%20de%20masse/mail%20masse%202022%20N°2%20%20(fev%202022)%20envoyé%20à%20DRHRS%2018%2002%2022%20carrières%20et%20rému%20technologia/Version%20finale%20au%2016%2002%2022/outil%20de%20calcul%20prime%20de%20productivité.xlsx&lt;/EncodedAbsUrl&gt;_x000d_
    &lt;FileSizeDisplay&gt;137332&lt;/FileSizeDisplay&gt;_x000d_
    &lt;_UIVersionString&gt;1.0&lt;/_UIVersionString&gt;_x000d_
  &lt;/CollabItem&gt;_x000d_
&lt;/CollabItems&gt;</vt:lpwstr>
  </property>
  <property fmtid="{D5CDD505-2E9C-101B-9397-08002B2CF9AE}" pid="7" name="IsCollabDocument">
    <vt:bool>true</vt:bool>
  </property>
</Properties>
</file>